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30" i="1" l="1"/>
  <c r="E30" i="1"/>
  <c r="D30" i="1"/>
  <c r="C30" i="1"/>
  <c r="E34" i="1"/>
  <c r="D12" i="1"/>
  <c r="E12" i="1"/>
  <c r="F12" i="1"/>
  <c r="F34" i="1" s="1"/>
  <c r="C12" i="1"/>
  <c r="D21" i="1"/>
  <c r="E21" i="1"/>
  <c r="F21" i="1"/>
  <c r="C21" i="1"/>
  <c r="D19" i="1"/>
  <c r="E19" i="1"/>
  <c r="F19" i="1"/>
  <c r="C19" i="1"/>
  <c r="F15" i="1"/>
  <c r="F23" i="1" s="1"/>
  <c r="E15" i="1"/>
  <c r="E23" i="1" s="1"/>
  <c r="D15" i="1"/>
  <c r="C15" i="1"/>
  <c r="C23" i="1" s="1"/>
  <c r="D23" i="1" l="1"/>
  <c r="D34" i="1" s="1"/>
  <c r="C34" i="1"/>
</calcChain>
</file>

<file path=xl/sharedStrings.xml><?xml version="1.0" encoding="utf-8"?>
<sst xmlns="http://schemas.openxmlformats.org/spreadsheetml/2006/main" count="20" uniqueCount="20">
  <si>
    <t>a) 20% downpayment  payed from savings</t>
  </si>
  <si>
    <t xml:space="preserve">b) payment of mortgage ( yearly deductions) </t>
  </si>
  <si>
    <t xml:space="preserve">c)Tax deductions </t>
  </si>
  <si>
    <t>Description.</t>
  </si>
  <si>
    <t>OPTION 1</t>
  </si>
  <si>
    <t>OPTION 2</t>
  </si>
  <si>
    <t>OPTION 4</t>
  </si>
  <si>
    <t>OPTION 3</t>
  </si>
  <si>
    <t>Total Annual deductions</t>
  </si>
  <si>
    <t>Option 5</t>
  </si>
  <si>
    <t>Check debt -income ration</t>
  </si>
  <si>
    <t xml:space="preserve">e) Escrows </t>
  </si>
  <si>
    <t>Non- Accrued payments payments</t>
  </si>
  <si>
    <t xml:space="preserve">b) Closing cost </t>
  </si>
  <si>
    <t xml:space="preserve">TOTAL FOR INITIAL AND CLOSING COSTS  </t>
  </si>
  <si>
    <t xml:space="preserve">TOTAL COSTS FOR ENTIRE PERIOD </t>
  </si>
  <si>
    <t>1) Information</t>
  </si>
  <si>
    <t xml:space="preserve">   Savings =$130000</t>
  </si>
  <si>
    <t xml:space="preserve">   Annual salary = 250,000 with 2% increament annually</t>
  </si>
  <si>
    <t>d) other deductions (IRS and dependent)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</si>
</sst>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2" xfId="0" applyFont="1" applyBorder="1"/>
    <xf numFmtId="0" fontId="0" fillId="0" borderId="2" xfId="0" applyBorder="1" applyAlignment="1">
      <alignment wrapText="1"/>
    </xf>
    <xf numFmtId="0" fontId="2" fillId="0" borderId="3" xfId="0" applyFont="1" applyBorder="1"/>
    <xf numFmtId="3" fontId="2" fillId="0" borderId="2" xfId="0" applyNumberFormat="1" applyFont="1" applyBorder="1"/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/>
    <xf numFmtId="164" fontId="2" fillId="0" borderId="3" xfId="1" applyNumberFormat="1" applyFont="1" applyBorder="1"/>
    <xf numFmtId="164" fontId="0" fillId="0" borderId="2" xfId="1" applyNumberFormat="1" applyFont="1" applyBorder="1"/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10" fontId="2" fillId="0" borderId="2" xfId="0" applyNumberFormat="1" applyFont="1" applyBorder="1"/>
    <xf numFmtId="3" fontId="0" fillId="0" borderId="2" xfId="0" applyNumberFormat="1" applyBorder="1"/>
    <xf numFmtId="3" fontId="2" fillId="0" borderId="3" xfId="0" applyNumberFormat="1" applyFont="1" applyBorder="1"/>
    <xf numFmtId="9" fontId="2" fillId="0" borderId="2" xfId="0" applyNumberFormat="1" applyFont="1" applyBorder="1"/>
    <xf numFmtId="0" fontId="0" fillId="0" borderId="2" xfId="0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6" workbookViewId="0">
      <selection activeCell="G30" sqref="G30"/>
    </sheetView>
  </sheetViews>
  <sheetFormatPr defaultRowHeight="15" x14ac:dyDescent="0.25"/>
  <cols>
    <col min="1" max="1" width="31.140625" customWidth="1"/>
    <col min="2" max="2" width="11.28515625" customWidth="1"/>
    <col min="3" max="3" width="14" customWidth="1"/>
    <col min="4" max="4" width="13" customWidth="1"/>
    <col min="5" max="5" width="13.28515625" customWidth="1"/>
    <col min="6" max="6" width="12" customWidth="1"/>
    <col min="7" max="7" width="12.140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6" t="s">
        <v>3</v>
      </c>
      <c r="B2" s="6"/>
      <c r="C2" s="6" t="s">
        <v>4</v>
      </c>
      <c r="D2" s="6" t="s">
        <v>5</v>
      </c>
      <c r="E2" s="6" t="s">
        <v>7</v>
      </c>
      <c r="F2" s="6" t="s">
        <v>6</v>
      </c>
      <c r="G2" s="6" t="s">
        <v>9</v>
      </c>
    </row>
    <row r="3" spans="1:7" x14ac:dyDescent="0.25">
      <c r="A3" s="4" t="s">
        <v>16</v>
      </c>
      <c r="B3" s="2"/>
      <c r="C3" s="14"/>
      <c r="D3" s="14"/>
      <c r="E3" s="14"/>
      <c r="F3" s="14"/>
      <c r="G3" s="2"/>
    </row>
    <row r="4" spans="1:7" x14ac:dyDescent="0.25">
      <c r="A4" s="15" t="s">
        <v>17</v>
      </c>
      <c r="B4" s="2"/>
      <c r="C4" s="14"/>
      <c r="D4" s="14"/>
      <c r="E4" s="14"/>
      <c r="F4" s="14"/>
      <c r="G4" s="2"/>
    </row>
    <row r="5" spans="1:7" ht="30" x14ac:dyDescent="0.25">
      <c r="A5" s="16" t="s">
        <v>18</v>
      </c>
      <c r="B5" s="2"/>
      <c r="C5" s="14"/>
      <c r="D5" s="14"/>
      <c r="E5" s="14"/>
      <c r="F5" s="14"/>
      <c r="G5" s="2"/>
    </row>
    <row r="6" spans="1:7" ht="30" x14ac:dyDescent="0.25">
      <c r="A6" s="9" t="s">
        <v>12</v>
      </c>
      <c r="B6" s="2"/>
      <c r="C6" s="14"/>
      <c r="D6" s="14"/>
      <c r="E6" s="14"/>
      <c r="F6" s="14"/>
      <c r="G6" s="2"/>
    </row>
    <row r="7" spans="1:7" x14ac:dyDescent="0.25">
      <c r="A7" s="21" t="s">
        <v>0</v>
      </c>
      <c r="B7" s="2"/>
      <c r="C7" s="14">
        <v>120000</v>
      </c>
      <c r="D7" s="14">
        <v>120000</v>
      </c>
      <c r="E7" s="14">
        <v>120000</v>
      </c>
      <c r="F7" s="14">
        <v>120000</v>
      </c>
      <c r="G7" s="18"/>
    </row>
    <row r="8" spans="1:7" x14ac:dyDescent="0.25">
      <c r="A8" s="21"/>
      <c r="B8" s="2"/>
      <c r="C8" s="14"/>
      <c r="D8" s="14"/>
      <c r="E8" s="14"/>
      <c r="F8" s="14"/>
      <c r="G8" s="2"/>
    </row>
    <row r="9" spans="1:7" x14ac:dyDescent="0.25">
      <c r="A9" s="8"/>
      <c r="B9" s="2"/>
      <c r="C9" s="14"/>
      <c r="D9" s="14"/>
      <c r="E9" s="14"/>
      <c r="F9" s="14"/>
      <c r="G9" s="2"/>
    </row>
    <row r="10" spans="1:7" x14ac:dyDescent="0.25">
      <c r="A10" s="10" t="s">
        <v>13</v>
      </c>
      <c r="B10" s="2"/>
      <c r="C10" s="14">
        <v>10000</v>
      </c>
      <c r="D10" s="14">
        <v>10000</v>
      </c>
      <c r="E10" s="14">
        <v>10000</v>
      </c>
      <c r="F10" s="14">
        <v>10000</v>
      </c>
      <c r="G10" s="18"/>
    </row>
    <row r="11" spans="1:7" x14ac:dyDescent="0.25">
      <c r="A11" s="10"/>
      <c r="B11" s="2"/>
      <c r="C11" s="14"/>
      <c r="D11" s="14"/>
      <c r="E11" s="14"/>
      <c r="F11" s="14"/>
      <c r="G11" s="2"/>
    </row>
    <row r="12" spans="1:7" s="12" customFormat="1" ht="30" x14ac:dyDescent="0.25">
      <c r="A12" s="11" t="s">
        <v>14</v>
      </c>
      <c r="B12" s="6"/>
      <c r="C12" s="13">
        <f>SUM(C7,C10)</f>
        <v>130000</v>
      </c>
      <c r="D12" s="13">
        <f t="shared" ref="D12:F12" si="0">SUM(D7,D10)</f>
        <v>130000</v>
      </c>
      <c r="E12" s="13">
        <f t="shared" si="0"/>
        <v>130000</v>
      </c>
      <c r="F12" s="13">
        <f t="shared" si="0"/>
        <v>130000</v>
      </c>
      <c r="G12" s="6"/>
    </row>
    <row r="13" spans="1:7" x14ac:dyDescent="0.25">
      <c r="A13" s="2"/>
      <c r="B13" s="2"/>
      <c r="C13" s="14"/>
      <c r="D13" s="14"/>
      <c r="E13" s="14"/>
      <c r="F13" s="14"/>
      <c r="G13" s="2"/>
    </row>
    <row r="14" spans="1:7" x14ac:dyDescent="0.25">
      <c r="A14" s="2"/>
      <c r="B14" s="2"/>
      <c r="C14" s="14"/>
      <c r="D14" s="14"/>
      <c r="E14" s="14"/>
      <c r="F14" s="14"/>
      <c r="G14" s="2"/>
    </row>
    <row r="15" spans="1:7" ht="30" x14ac:dyDescent="0.25">
      <c r="A15" s="5" t="s">
        <v>1</v>
      </c>
      <c r="B15" s="2"/>
      <c r="C15" s="14">
        <f>480000*0.06505</f>
        <v>31224</v>
      </c>
      <c r="D15" s="14">
        <f>480000*0.0769</f>
        <v>36912</v>
      </c>
      <c r="E15" s="14">
        <f>0.08994*480000</f>
        <v>43171.200000000004</v>
      </c>
      <c r="F15" s="14">
        <f>480000*0.120239</f>
        <v>57714.720000000001</v>
      </c>
      <c r="G15" s="18"/>
    </row>
    <row r="16" spans="1:7" x14ac:dyDescent="0.25">
      <c r="A16" s="2"/>
      <c r="B16" s="2"/>
      <c r="C16" s="14"/>
      <c r="D16" s="14"/>
      <c r="E16" s="14"/>
      <c r="F16" s="14"/>
      <c r="G16" s="2"/>
    </row>
    <row r="17" spans="1:7" x14ac:dyDescent="0.25">
      <c r="A17" s="2" t="s">
        <v>2</v>
      </c>
      <c r="B17" s="2"/>
      <c r="C17" s="14">
        <v>49399</v>
      </c>
      <c r="D17" s="14">
        <v>49399</v>
      </c>
      <c r="E17" s="14">
        <v>49399</v>
      </c>
      <c r="F17" s="14">
        <v>49399</v>
      </c>
      <c r="G17" s="18"/>
    </row>
    <row r="18" spans="1:7" x14ac:dyDescent="0.25">
      <c r="A18" s="2"/>
      <c r="B18" s="2"/>
      <c r="C18" s="14"/>
      <c r="D18" s="14"/>
      <c r="E18" s="14"/>
      <c r="F18" s="14"/>
      <c r="G18" s="2"/>
    </row>
    <row r="19" spans="1:7" x14ac:dyDescent="0.25">
      <c r="A19" s="2" t="s">
        <v>19</v>
      </c>
      <c r="B19" s="2"/>
      <c r="C19" s="14">
        <f>3500*3</f>
        <v>10500</v>
      </c>
      <c r="D19" s="14">
        <f t="shared" ref="D19:F19" si="1">3500*3</f>
        <v>10500</v>
      </c>
      <c r="E19" s="14">
        <f t="shared" si="1"/>
        <v>10500</v>
      </c>
      <c r="F19" s="14">
        <f t="shared" si="1"/>
        <v>10500</v>
      </c>
      <c r="G19" s="18"/>
    </row>
    <row r="20" spans="1:7" x14ac:dyDescent="0.25">
      <c r="A20" s="2"/>
      <c r="B20" s="2"/>
      <c r="C20" s="14"/>
      <c r="D20" s="14"/>
      <c r="E20" s="14"/>
      <c r="F20" s="14"/>
      <c r="G20" s="2"/>
    </row>
    <row r="21" spans="1:7" x14ac:dyDescent="0.25">
      <c r="A21" s="2" t="s">
        <v>11</v>
      </c>
      <c r="B21" s="2"/>
      <c r="C21" s="14">
        <f>12*1000</f>
        <v>12000</v>
      </c>
      <c r="D21" s="14">
        <f t="shared" ref="D21:F21" si="2">12*1000</f>
        <v>12000</v>
      </c>
      <c r="E21" s="14">
        <f t="shared" si="2"/>
        <v>12000</v>
      </c>
      <c r="F21" s="14">
        <f t="shared" si="2"/>
        <v>12000</v>
      </c>
      <c r="G21" s="18"/>
    </row>
    <row r="22" spans="1:7" x14ac:dyDescent="0.25">
      <c r="A22" s="2"/>
      <c r="B22" s="2"/>
      <c r="C22" s="14"/>
      <c r="D22" s="14"/>
      <c r="E22" s="14"/>
      <c r="F22" s="14"/>
      <c r="G22" s="2"/>
    </row>
    <row r="23" spans="1:7" x14ac:dyDescent="0.25">
      <c r="A23" s="6" t="s">
        <v>8</v>
      </c>
      <c r="B23" s="6"/>
      <c r="C23" s="13">
        <f>SUM(C15:C22)</f>
        <v>103123</v>
      </c>
      <c r="D23" s="13">
        <f t="shared" ref="D23:F23" si="3">SUM(D15:D22)</f>
        <v>108811</v>
      </c>
      <c r="E23" s="13">
        <f t="shared" si="3"/>
        <v>115070.20000000001</v>
      </c>
      <c r="F23" s="13">
        <f t="shared" si="3"/>
        <v>129613.72</v>
      </c>
      <c r="G23" s="19"/>
    </row>
    <row r="24" spans="1:7" x14ac:dyDescent="0.25">
      <c r="A24" s="4"/>
      <c r="B24" s="4"/>
      <c r="C24" s="7"/>
      <c r="D24" s="7"/>
      <c r="E24" s="7"/>
      <c r="F24" s="7"/>
      <c r="G24" s="4"/>
    </row>
    <row r="25" spans="1:7" x14ac:dyDescent="0.25">
      <c r="A25" s="4"/>
      <c r="B25" s="4"/>
      <c r="C25" s="7"/>
      <c r="D25" s="7"/>
      <c r="E25" s="7"/>
      <c r="F25" s="7"/>
      <c r="G25" s="4"/>
    </row>
    <row r="26" spans="1:7" x14ac:dyDescent="0.25">
      <c r="A26" s="4"/>
      <c r="B26" s="4"/>
      <c r="C26" s="7"/>
      <c r="D26" s="7"/>
      <c r="E26" s="7"/>
      <c r="F26" s="7"/>
      <c r="G26" s="4"/>
    </row>
    <row r="27" spans="1:7" x14ac:dyDescent="0.25">
      <c r="A27" s="4"/>
      <c r="B27" s="4"/>
      <c r="C27" s="7"/>
      <c r="D27" s="7"/>
      <c r="E27" s="7"/>
      <c r="F27" s="7"/>
      <c r="G27" s="4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 t="s">
        <v>10</v>
      </c>
      <c r="C30" s="17">
        <f>((480000/30)/250000)</f>
        <v>6.4000000000000001E-2</v>
      </c>
      <c r="D30" s="17">
        <f>((480000/20)/250000)</f>
        <v>9.6000000000000002E-2</v>
      </c>
      <c r="E30" s="17">
        <f>((480000/15)/250000)</f>
        <v>0.128</v>
      </c>
      <c r="F30" s="17">
        <f>((480000/10)/250000)</f>
        <v>0.192</v>
      </c>
      <c r="G30" s="20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ht="27" customHeight="1" x14ac:dyDescent="0.25">
      <c r="A34" s="6" t="s">
        <v>15</v>
      </c>
      <c r="B34" s="3"/>
      <c r="C34" s="13">
        <f>((C12+(C23*30)))</f>
        <v>3223690</v>
      </c>
      <c r="D34" s="13">
        <f>((D12+(D23*20)))</f>
        <v>2306220</v>
      </c>
      <c r="E34" s="13">
        <f>((E12+(E23*15)))</f>
        <v>1856053.0000000002</v>
      </c>
      <c r="F34" s="13">
        <f>((F12+(F23*10)))</f>
        <v>1426137.2</v>
      </c>
      <c r="G34" s="19"/>
    </row>
  </sheetData>
  <mergeCells count="1">
    <mergeCell ref="A7:A8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2018-04-25T10:52:40Z</dcterms:created>
  <dcterms:modified xsi:type="dcterms:W3CDTF">2018-04-29T11:56:31Z</dcterms:modified>
</cp:coreProperties>
</file>